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6" windowWidth="20100" windowHeight="9132"/>
  </bookViews>
  <sheets>
    <sheet name="IE Statement" sheetId="4" r:id="rId1"/>
  </sheets>
  <calcPr calcId="145621"/>
</workbook>
</file>

<file path=xl/calcChain.xml><?xml version="1.0" encoding="utf-8"?>
<calcChain xmlns="http://schemas.openxmlformats.org/spreadsheetml/2006/main">
  <c r="D45" i="4" l="1"/>
  <c r="D54" i="4"/>
  <c r="D63" i="4"/>
  <c r="D73" i="4"/>
  <c r="C73" i="4"/>
  <c r="C10" i="4"/>
  <c r="C36" i="4"/>
  <c r="C19" i="4"/>
  <c r="C17" i="4"/>
  <c r="C16" i="4"/>
  <c r="C15" i="4"/>
  <c r="C13" i="4"/>
  <c r="D74" i="4" l="1"/>
  <c r="D76" i="4" s="1"/>
  <c r="C26" i="4"/>
  <c r="C38" i="4" s="1"/>
  <c r="D79" i="4" l="1"/>
</calcChain>
</file>

<file path=xl/sharedStrings.xml><?xml version="1.0" encoding="utf-8"?>
<sst xmlns="http://schemas.openxmlformats.org/spreadsheetml/2006/main" count="73" uniqueCount="65">
  <si>
    <t xml:space="preserve">Date </t>
    <phoneticPr fontId="2" type="noConversion"/>
  </si>
  <si>
    <t>Item</t>
    <phoneticPr fontId="2" type="noConversion"/>
  </si>
  <si>
    <t>C/F Balance from 2013-14</t>
    <phoneticPr fontId="2" type="noConversion"/>
  </si>
  <si>
    <t>Income</t>
    <phoneticPr fontId="2" type="noConversion"/>
  </si>
  <si>
    <t>Expense</t>
    <phoneticPr fontId="2" type="noConversion"/>
  </si>
  <si>
    <t>TR2013 equipment (reimbursement to Kenneth Chan)</t>
    <phoneticPr fontId="2" type="noConversion"/>
  </si>
  <si>
    <t>Membership renewal (12 members)</t>
    <phoneticPr fontId="2" type="noConversion"/>
  </si>
  <si>
    <t>TR2013 FAI fee (reimbursement to Stanley)</t>
    <phoneticPr fontId="2" type="noConversion"/>
  </si>
  <si>
    <t>TR2013 expense (reimbursement to CM Cheng)</t>
    <phoneticPr fontId="2" type="noConversion"/>
  </si>
  <si>
    <t>TR2013 expense (reimbursement to Donny Leung)</t>
    <phoneticPr fontId="2" type="noConversion"/>
  </si>
  <si>
    <t>TR2013 expense (reimbursement to Allan Yeung)</t>
    <phoneticPr fontId="2" type="noConversion"/>
  </si>
  <si>
    <t>AGM minute photocopy</t>
    <phoneticPr fontId="2" type="noConversion"/>
  </si>
  <si>
    <t xml:space="preserve">Insurance paid for new member </t>
    <phoneticPr fontId="2" type="noConversion"/>
  </si>
  <si>
    <t>F3F equipment (Fishing rod)</t>
    <phoneticPr fontId="2" type="noConversion"/>
  </si>
  <si>
    <t>Annual Dinner</t>
    <phoneticPr fontId="2" type="noConversion"/>
  </si>
  <si>
    <t>EPP activity Lai Sei</t>
    <phoneticPr fontId="2" type="noConversion"/>
  </si>
  <si>
    <t>TR2013 Income</t>
    <phoneticPr fontId="2" type="noConversion"/>
  </si>
  <si>
    <t>Annual Dinner Fees collected (29 persons)</t>
    <phoneticPr fontId="2" type="noConversion"/>
  </si>
  <si>
    <t>Insurance paid for 2 new members</t>
    <phoneticPr fontId="2" type="noConversion"/>
  </si>
  <si>
    <t>Membership renewal (4 mbrs joined in 2nd half)</t>
    <phoneticPr fontId="2" type="noConversion"/>
  </si>
  <si>
    <t>EPP activity Lai Sei(Acitivity cancelled)</t>
    <phoneticPr fontId="2" type="noConversion"/>
  </si>
  <si>
    <t>Membership renewal + FAI licence</t>
    <phoneticPr fontId="2" type="noConversion"/>
  </si>
  <si>
    <t>FAI licence Renewal (12 mbrs)</t>
    <phoneticPr fontId="2" type="noConversion"/>
  </si>
  <si>
    <t>F3F Fees (League 2)</t>
    <phoneticPr fontId="2" type="noConversion"/>
  </si>
  <si>
    <t>Membership renewal (21 members)</t>
    <phoneticPr fontId="2" type="noConversion"/>
  </si>
  <si>
    <t>Membership renewal (7 members)</t>
    <phoneticPr fontId="2" type="noConversion"/>
  </si>
  <si>
    <t>Insurance fee collected for TR</t>
    <phoneticPr fontId="2" type="noConversion"/>
  </si>
  <si>
    <t>Insurance paid to Blue Cross (1st batch 2014-15)</t>
    <phoneticPr fontId="2" type="noConversion"/>
  </si>
  <si>
    <t>Insurance paid to Blue Cross (2nd batch 2014-15)</t>
    <phoneticPr fontId="2" type="noConversion"/>
  </si>
  <si>
    <t>F3F equipment (Timer Battery)</t>
    <phoneticPr fontId="2" type="noConversion"/>
  </si>
  <si>
    <t>Fun Fly Equipment (Trainer Cord x3)</t>
    <phoneticPr fontId="2" type="noConversion"/>
  </si>
  <si>
    <t xml:space="preserve">FAI License </t>
    <phoneticPr fontId="2" type="noConversion"/>
  </si>
  <si>
    <t>Insurance paid to Blue Cross (3rd batch 2014-15)</t>
    <phoneticPr fontId="2" type="noConversion"/>
  </si>
  <si>
    <t>Meeting minute photocopy</t>
    <phoneticPr fontId="2" type="noConversion"/>
  </si>
  <si>
    <t>BBQ sponsorship</t>
    <phoneticPr fontId="2" type="noConversion"/>
  </si>
  <si>
    <t>F3F Fees (League 12)</t>
    <phoneticPr fontId="2" type="noConversion"/>
  </si>
  <si>
    <t>F3F Fees (League 11)</t>
    <phoneticPr fontId="2" type="noConversion"/>
  </si>
  <si>
    <t>F3F Fees (League 9)</t>
    <phoneticPr fontId="2" type="noConversion"/>
  </si>
  <si>
    <t>F3F Fees (League 7)</t>
    <phoneticPr fontId="2" type="noConversion"/>
  </si>
  <si>
    <t>Membership renewal (1 member)</t>
    <phoneticPr fontId="2" type="noConversion"/>
  </si>
  <si>
    <t>Membership renewal + FAI licence (2 mbrs)</t>
    <phoneticPr fontId="2" type="noConversion"/>
  </si>
  <si>
    <t>TR2013 expense (reimbursement to Angus Lee)</t>
    <phoneticPr fontId="2" type="noConversion"/>
  </si>
  <si>
    <t>Income</t>
    <phoneticPr fontId="2" type="noConversion"/>
  </si>
  <si>
    <t>Expense</t>
    <phoneticPr fontId="2" type="noConversion"/>
  </si>
  <si>
    <t>Collection of Member &amp; Insurance Fee</t>
    <phoneticPr fontId="2" type="noConversion"/>
  </si>
  <si>
    <t>Fees collected on Club's activities</t>
    <phoneticPr fontId="2" type="noConversion"/>
  </si>
  <si>
    <t>Fees collected on F3F league 2014</t>
    <phoneticPr fontId="2" type="noConversion"/>
  </si>
  <si>
    <t>Total</t>
    <phoneticPr fontId="2" type="noConversion"/>
  </si>
  <si>
    <t>TOTAL INCOME</t>
    <phoneticPr fontId="2" type="noConversion"/>
  </si>
  <si>
    <t>Remaining Balance of TR2013 to book in Year 2014 -15</t>
    <phoneticPr fontId="2" type="noConversion"/>
  </si>
  <si>
    <t>F3F League Expense</t>
    <phoneticPr fontId="2" type="noConversion"/>
  </si>
  <si>
    <t>Payment on Members' Insurance &amp; FAI license</t>
    <phoneticPr fontId="2" type="noConversion"/>
  </si>
  <si>
    <t>Miscellance Expenses</t>
    <phoneticPr fontId="2" type="noConversion"/>
  </si>
  <si>
    <t>TOTAL EXPENSE</t>
    <phoneticPr fontId="2" type="noConversion"/>
  </si>
  <si>
    <t>Balance as at 11 Dec 2014</t>
    <phoneticPr fontId="2" type="noConversion"/>
  </si>
  <si>
    <t>Openning Balance</t>
    <phoneticPr fontId="2" type="noConversion"/>
  </si>
  <si>
    <t>Closing Balance</t>
    <phoneticPr fontId="2" type="noConversion"/>
  </si>
  <si>
    <t>Income &amp; Expense for Year 2014-15</t>
    <phoneticPr fontId="2" type="noConversion"/>
  </si>
  <si>
    <t>Net Balance to book for TR2013 in Year 2014</t>
    <phoneticPr fontId="2" type="noConversion"/>
  </si>
  <si>
    <t>F3F 2013 Year-End trophies</t>
    <phoneticPr fontId="2" type="noConversion"/>
  </si>
  <si>
    <t>F3F 2014 Year-End trophies</t>
    <phoneticPr fontId="2" type="noConversion"/>
  </si>
  <si>
    <t>O/S Items not yet booked</t>
    <phoneticPr fontId="2" type="noConversion"/>
  </si>
  <si>
    <t>F3F Fees (League 8)</t>
    <phoneticPr fontId="2" type="noConversion"/>
  </si>
  <si>
    <t>F3F Fees (League 1)</t>
    <phoneticPr fontId="2" type="noConversion"/>
  </si>
  <si>
    <t>F3F Fees (League 5), only 1 round run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</si>
</sst>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76" formatCode="d/m/yyyy;@"/>
  </numFmts>
  <fonts count="8" x14ac:knownFonts="1">
    <font>
      <sz val="11"/>
      <color theme="1"/>
      <name val="新細明體"/>
      <family val="2"/>
      <charset val="136"/>
      <scheme val="minor"/>
    </font>
    <font>
      <sz val="11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43" fontId="3" fillId="0" borderId="0" xfId="1" applyFont="1">
      <alignment vertical="center"/>
    </xf>
    <xf numFmtId="0" fontId="3" fillId="0" borderId="0" xfId="0" applyFont="1" applyAlignment="1">
      <alignment horizontal="left" vertical="center"/>
    </xf>
    <xf numFmtId="176" fontId="3" fillId="0" borderId="0" xfId="0" applyNumberFormat="1" applyFont="1" applyAlignment="1">
      <alignment horizontal="left" vertical="center"/>
    </xf>
    <xf numFmtId="43" fontId="3" fillId="0" borderId="1" xfId="0" applyNumberFormat="1" applyFont="1" applyBorder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left" vertical="center"/>
    </xf>
    <xf numFmtId="176" fontId="5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43" fontId="3" fillId="0" borderId="3" xfId="0" applyNumberFormat="1" applyFont="1" applyBorder="1">
      <alignment vertical="center"/>
    </xf>
    <xf numFmtId="43" fontId="3" fillId="0" borderId="3" xfId="1" applyFont="1" applyBorder="1">
      <alignment vertical="center"/>
    </xf>
    <xf numFmtId="0" fontId="5" fillId="0" borderId="0" xfId="0" applyFont="1">
      <alignment vertical="center"/>
    </xf>
    <xf numFmtId="43" fontId="5" fillId="0" borderId="2" xfId="1" applyFont="1" applyBorder="1">
      <alignment vertical="center"/>
    </xf>
    <xf numFmtId="43" fontId="5" fillId="0" borderId="0" xfId="1" applyFont="1">
      <alignment vertical="center"/>
    </xf>
    <xf numFmtId="43" fontId="5" fillId="0" borderId="2" xfId="0" applyNumberFormat="1" applyFont="1" applyBorder="1">
      <alignment vertical="center"/>
    </xf>
    <xf numFmtId="176" fontId="6" fillId="0" borderId="0" xfId="0" applyNumberFormat="1" applyFont="1" applyAlignment="1">
      <alignment horizontal="left" vertical="center"/>
    </xf>
    <xf numFmtId="43" fontId="5" fillId="0" borderId="4" xfId="0" applyNumberFormat="1" applyFont="1" applyBorder="1">
      <alignment vertical="center"/>
    </xf>
    <xf numFmtId="176" fontId="5" fillId="2" borderId="0" xfId="0" applyNumberFormat="1" applyFont="1" applyFill="1" applyAlignment="1">
      <alignment horizontal="left" vertical="center"/>
    </xf>
    <xf numFmtId="0" fontId="3" fillId="2" borderId="0" xfId="0" applyFont="1" applyFill="1">
      <alignment vertical="center"/>
    </xf>
    <xf numFmtId="43" fontId="3" fillId="2" borderId="0" xfId="1" applyFont="1" applyFill="1">
      <alignment vertical="center"/>
    </xf>
    <xf numFmtId="0" fontId="5" fillId="2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5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tabSelected="1" workbookViewId="0">
      <selection activeCell="E16" sqref="E16"/>
    </sheetView>
  </sheetViews>
  <sheetFormatPr defaultRowHeight="13.8" x14ac:dyDescent="0.3"/>
  <cols>
    <col min="1" max="1" width="13.5" style="4" customWidth="1"/>
    <col min="2" max="2" width="50.625" style="1" customWidth="1"/>
    <col min="3" max="3" width="13.375" style="1" customWidth="1"/>
    <col min="4" max="4" width="13.125" style="1" customWidth="1"/>
    <col min="5" max="5" width="16.625" style="1" customWidth="1"/>
    <col min="6" max="16384" width="9" style="1"/>
  </cols>
  <sheetData>
    <row r="1" spans="1:4" ht="15.6" x14ac:dyDescent="0.3">
      <c r="A1" s="23" t="s">
        <v>57</v>
      </c>
    </row>
    <row r="2" spans="1:4" x14ac:dyDescent="0.3">
      <c r="A2" s="4" t="s">
        <v>0</v>
      </c>
      <c r="B2" s="1" t="s">
        <v>1</v>
      </c>
      <c r="C2" s="2" t="s">
        <v>3</v>
      </c>
      <c r="D2" s="2" t="s">
        <v>4</v>
      </c>
    </row>
    <row r="3" spans="1:4" x14ac:dyDescent="0.3">
      <c r="A3" s="22" t="s">
        <v>55</v>
      </c>
      <c r="B3" s="24"/>
      <c r="C3" s="25"/>
      <c r="D3" s="25"/>
    </row>
    <row r="4" spans="1:4" ht="14.4" thickBot="1" x14ac:dyDescent="0.35">
      <c r="A4" s="5">
        <v>41650</v>
      </c>
      <c r="B4" s="1" t="s">
        <v>2</v>
      </c>
      <c r="C4" s="12">
        <v>50432.27</v>
      </c>
      <c r="D4" s="3"/>
    </row>
    <row r="5" spans="1:4" x14ac:dyDescent="0.3">
      <c r="A5" s="5"/>
      <c r="C5" s="3"/>
      <c r="D5" s="3"/>
    </row>
    <row r="6" spans="1:4" x14ac:dyDescent="0.3">
      <c r="A6" s="22" t="s">
        <v>42</v>
      </c>
      <c r="B6" s="20"/>
      <c r="C6" s="20"/>
      <c r="D6" s="20"/>
    </row>
    <row r="7" spans="1:4" ht="14.4" x14ac:dyDescent="0.3">
      <c r="A7" s="10" t="s">
        <v>45</v>
      </c>
    </row>
    <row r="8" spans="1:4" x14ac:dyDescent="0.3">
      <c r="A8" s="5">
        <v>41674</v>
      </c>
      <c r="B8" s="1" t="s">
        <v>17</v>
      </c>
      <c r="C8" s="3">
        <v>7250</v>
      </c>
      <c r="D8" s="3"/>
    </row>
    <row r="9" spans="1:4" x14ac:dyDescent="0.3">
      <c r="A9" s="5">
        <v>41736</v>
      </c>
      <c r="B9" s="1" t="s">
        <v>20</v>
      </c>
      <c r="C9" s="3">
        <v>600</v>
      </c>
      <c r="D9" s="3"/>
    </row>
    <row r="10" spans="1:4" ht="14.4" thickBot="1" x14ac:dyDescent="0.35">
      <c r="A10" s="5"/>
      <c r="C10" s="12">
        <f>SUM(C8:C9)</f>
        <v>7850</v>
      </c>
      <c r="D10" s="3"/>
    </row>
    <row r="11" spans="1:4" ht="14.4" x14ac:dyDescent="0.3">
      <c r="A11" s="10" t="s">
        <v>44</v>
      </c>
    </row>
    <row r="12" spans="1:4" x14ac:dyDescent="0.3">
      <c r="A12" s="5">
        <v>41652</v>
      </c>
      <c r="B12" s="1" t="s">
        <v>6</v>
      </c>
      <c r="C12" s="3">
        <v>4440</v>
      </c>
      <c r="D12" s="3"/>
    </row>
    <row r="13" spans="1:4" x14ac:dyDescent="0.3">
      <c r="A13" s="5">
        <v>41652</v>
      </c>
      <c r="B13" s="1" t="s">
        <v>19</v>
      </c>
      <c r="C13" s="3">
        <f>4*(220/2+150/2)</f>
        <v>740</v>
      </c>
      <c r="D13" s="3"/>
    </row>
    <row r="14" spans="1:4" x14ac:dyDescent="0.3">
      <c r="A14" s="5">
        <v>41785</v>
      </c>
      <c r="B14" s="1" t="s">
        <v>21</v>
      </c>
      <c r="C14" s="3">
        <v>470</v>
      </c>
      <c r="D14" s="3"/>
    </row>
    <row r="15" spans="1:4" x14ac:dyDescent="0.3">
      <c r="A15" s="5">
        <v>41786</v>
      </c>
      <c r="B15" s="1" t="s">
        <v>40</v>
      </c>
      <c r="C15" s="3">
        <f>470*2</f>
        <v>940</v>
      </c>
      <c r="D15" s="3"/>
    </row>
    <row r="16" spans="1:4" x14ac:dyDescent="0.3">
      <c r="A16" s="5">
        <v>41800</v>
      </c>
      <c r="B16" s="1" t="s">
        <v>22</v>
      </c>
      <c r="C16" s="3">
        <f>100*12</f>
        <v>1200</v>
      </c>
      <c r="D16" s="3"/>
    </row>
    <row r="17" spans="1:4" x14ac:dyDescent="0.3">
      <c r="A17" s="5">
        <v>41800</v>
      </c>
      <c r="B17" s="1" t="s">
        <v>24</v>
      </c>
      <c r="C17" s="3">
        <f>370*21</f>
        <v>7770</v>
      </c>
      <c r="D17" s="3"/>
    </row>
    <row r="18" spans="1:4" x14ac:dyDescent="0.3">
      <c r="A18" s="5">
        <v>41800</v>
      </c>
      <c r="B18" s="1" t="s">
        <v>39</v>
      </c>
      <c r="C18" s="3">
        <v>370</v>
      </c>
      <c r="D18" s="3"/>
    </row>
    <row r="19" spans="1:4" x14ac:dyDescent="0.3">
      <c r="A19" s="5">
        <v>41806</v>
      </c>
      <c r="B19" s="1" t="s">
        <v>25</v>
      </c>
      <c r="C19" s="3">
        <f>370*7</f>
        <v>2590</v>
      </c>
      <c r="D19" s="3"/>
    </row>
    <row r="20" spans="1:4" x14ac:dyDescent="0.3">
      <c r="A20" s="5">
        <v>41806</v>
      </c>
      <c r="B20" s="1" t="s">
        <v>39</v>
      </c>
      <c r="C20" s="3">
        <v>370</v>
      </c>
      <c r="D20" s="3"/>
    </row>
    <row r="21" spans="1:4" x14ac:dyDescent="0.3">
      <c r="A21" s="5">
        <v>41813</v>
      </c>
      <c r="B21" s="1" t="s">
        <v>21</v>
      </c>
      <c r="C21" s="3">
        <v>470</v>
      </c>
      <c r="D21" s="3"/>
    </row>
    <row r="22" spans="1:4" x14ac:dyDescent="0.3">
      <c r="A22" s="5">
        <v>41814</v>
      </c>
      <c r="B22" s="1" t="s">
        <v>39</v>
      </c>
      <c r="C22" s="3">
        <v>370</v>
      </c>
      <c r="D22" s="3"/>
    </row>
    <row r="23" spans="1:4" x14ac:dyDescent="0.3">
      <c r="A23" s="5">
        <v>41838</v>
      </c>
      <c r="B23" s="1" t="s">
        <v>39</v>
      </c>
      <c r="C23" s="3">
        <v>370</v>
      </c>
      <c r="D23" s="3"/>
    </row>
    <row r="24" spans="1:4" x14ac:dyDescent="0.3">
      <c r="A24" s="5">
        <v>41851</v>
      </c>
      <c r="B24" s="1" t="s">
        <v>39</v>
      </c>
      <c r="C24" s="3">
        <v>370</v>
      </c>
      <c r="D24" s="3"/>
    </row>
    <row r="25" spans="1:4" x14ac:dyDescent="0.3">
      <c r="A25" s="5">
        <v>41814</v>
      </c>
      <c r="B25" s="1" t="s">
        <v>39</v>
      </c>
      <c r="C25" s="3">
        <v>370</v>
      </c>
      <c r="D25" s="3"/>
    </row>
    <row r="26" spans="1:4" ht="14.4" thickBot="1" x14ac:dyDescent="0.35">
      <c r="A26" s="5"/>
      <c r="C26" s="12">
        <f>SUM(C12:C25)</f>
        <v>20840</v>
      </c>
      <c r="D26" s="3"/>
    </row>
    <row r="27" spans="1:4" ht="14.4" x14ac:dyDescent="0.3">
      <c r="A27" s="10" t="s">
        <v>46</v>
      </c>
    </row>
    <row r="28" spans="1:4" x14ac:dyDescent="0.3">
      <c r="A28" s="5">
        <v>41665</v>
      </c>
      <c r="B28" s="7" t="s">
        <v>63</v>
      </c>
      <c r="C28" s="3">
        <v>920</v>
      </c>
      <c r="D28" s="3"/>
    </row>
    <row r="29" spans="1:4" x14ac:dyDescent="0.3">
      <c r="A29" s="5">
        <v>41693</v>
      </c>
      <c r="B29" s="7" t="s">
        <v>23</v>
      </c>
      <c r="C29" s="3">
        <v>920</v>
      </c>
      <c r="D29" s="3"/>
    </row>
    <row r="30" spans="1:4" x14ac:dyDescent="0.3">
      <c r="A30" s="5">
        <v>41784</v>
      </c>
      <c r="B30" s="7" t="s">
        <v>64</v>
      </c>
      <c r="C30" s="3">
        <v>720</v>
      </c>
      <c r="D30" s="3"/>
    </row>
    <row r="31" spans="1:4" x14ac:dyDescent="0.3">
      <c r="A31" s="5">
        <v>41840</v>
      </c>
      <c r="B31" s="7" t="s">
        <v>38</v>
      </c>
      <c r="C31" s="3">
        <v>880</v>
      </c>
      <c r="D31" s="3"/>
    </row>
    <row r="32" spans="1:4" x14ac:dyDescent="0.3">
      <c r="A32" s="5">
        <v>41868</v>
      </c>
      <c r="B32" s="7" t="s">
        <v>62</v>
      </c>
      <c r="C32" s="3">
        <v>720</v>
      </c>
      <c r="D32" s="3"/>
    </row>
    <row r="33" spans="1:4" x14ac:dyDescent="0.3">
      <c r="A33" s="5">
        <v>41952</v>
      </c>
      <c r="B33" s="7" t="s">
        <v>36</v>
      </c>
      <c r="C33" s="3">
        <v>720</v>
      </c>
      <c r="D33" s="3"/>
    </row>
    <row r="34" spans="1:4" x14ac:dyDescent="0.3">
      <c r="A34" s="5">
        <v>41903</v>
      </c>
      <c r="B34" s="7" t="s">
        <v>37</v>
      </c>
      <c r="C34" s="3">
        <v>760</v>
      </c>
      <c r="D34" s="3"/>
    </row>
    <row r="35" spans="1:4" x14ac:dyDescent="0.3">
      <c r="A35" s="5">
        <v>41980</v>
      </c>
      <c r="B35" s="7" t="s">
        <v>35</v>
      </c>
      <c r="C35" s="3">
        <v>760</v>
      </c>
      <c r="D35" s="3"/>
    </row>
    <row r="36" spans="1:4" ht="14.4" thickBot="1" x14ac:dyDescent="0.35">
      <c r="A36" s="4" t="s">
        <v>47</v>
      </c>
      <c r="C36" s="11">
        <f>SUM(C28:C35)</f>
        <v>6400</v>
      </c>
    </row>
    <row r="37" spans="1:4" x14ac:dyDescent="0.3">
      <c r="A37" s="5"/>
      <c r="C37" s="3"/>
      <c r="D37" s="3"/>
    </row>
    <row r="38" spans="1:4" s="13" customFormat="1" ht="14.4" thickBot="1" x14ac:dyDescent="0.35">
      <c r="A38" s="9" t="s">
        <v>48</v>
      </c>
      <c r="C38" s="14">
        <f>C36+C26+C10</f>
        <v>35090</v>
      </c>
      <c r="D38" s="15"/>
    </row>
    <row r="39" spans="1:4" ht="14.4" thickTop="1" x14ac:dyDescent="0.3">
      <c r="A39" s="5"/>
      <c r="C39" s="3"/>
      <c r="D39" s="3"/>
    </row>
    <row r="40" spans="1:4" x14ac:dyDescent="0.3">
      <c r="A40" s="19" t="s">
        <v>43</v>
      </c>
      <c r="B40" s="20"/>
      <c r="C40" s="21"/>
      <c r="D40" s="21"/>
    </row>
    <row r="41" spans="1:4" ht="14.4" x14ac:dyDescent="0.3">
      <c r="A41" s="17" t="s">
        <v>50</v>
      </c>
      <c r="C41" s="3"/>
      <c r="D41" s="3"/>
    </row>
    <row r="42" spans="1:4" x14ac:dyDescent="0.3">
      <c r="A42" s="5">
        <v>41666</v>
      </c>
      <c r="B42" s="1" t="s">
        <v>13</v>
      </c>
      <c r="C42" s="3"/>
      <c r="D42" s="3">
        <v>200</v>
      </c>
    </row>
    <row r="43" spans="1:4" x14ac:dyDescent="0.3">
      <c r="A43" s="5">
        <v>41666</v>
      </c>
      <c r="B43" s="1" t="s">
        <v>13</v>
      </c>
      <c r="C43" s="3"/>
      <c r="D43" s="3">
        <v>110</v>
      </c>
    </row>
    <row r="44" spans="1:4" x14ac:dyDescent="0.3">
      <c r="A44" s="5">
        <v>41837</v>
      </c>
      <c r="B44" s="1" t="s">
        <v>29</v>
      </c>
      <c r="C44" s="3"/>
      <c r="D44" s="3">
        <v>360</v>
      </c>
    </row>
    <row r="45" spans="1:4" ht="14.4" thickBot="1" x14ac:dyDescent="0.35">
      <c r="A45" s="5"/>
      <c r="C45" s="3"/>
      <c r="D45" s="12">
        <f>SUM(D42:D44)</f>
        <v>670</v>
      </c>
    </row>
    <row r="46" spans="1:4" ht="14.4" x14ac:dyDescent="0.3">
      <c r="A46" s="17" t="s">
        <v>51</v>
      </c>
      <c r="C46" s="3"/>
      <c r="D46" s="3"/>
    </row>
    <row r="47" spans="1:4" x14ac:dyDescent="0.3">
      <c r="A47" s="5">
        <v>41872</v>
      </c>
      <c r="B47" s="1" t="s">
        <v>31</v>
      </c>
      <c r="C47" s="3"/>
      <c r="D47" s="3">
        <v>1650</v>
      </c>
    </row>
    <row r="48" spans="1:4" x14ac:dyDescent="0.3">
      <c r="A48" s="5">
        <v>41729</v>
      </c>
      <c r="B48" s="1" t="s">
        <v>18</v>
      </c>
      <c r="C48" s="3"/>
      <c r="D48" s="3">
        <v>301.37</v>
      </c>
    </row>
    <row r="49" spans="1:4" x14ac:dyDescent="0.3">
      <c r="A49" s="5">
        <v>41666</v>
      </c>
      <c r="B49" s="1" t="s">
        <v>12</v>
      </c>
      <c r="C49" s="3"/>
      <c r="D49" s="3">
        <v>104.88</v>
      </c>
    </row>
    <row r="50" spans="1:4" x14ac:dyDescent="0.3">
      <c r="A50" s="5">
        <v>41666</v>
      </c>
      <c r="B50" s="1" t="s">
        <v>12</v>
      </c>
      <c r="C50" s="3"/>
      <c r="D50" s="3">
        <v>108.49</v>
      </c>
    </row>
    <row r="51" spans="1:4" x14ac:dyDescent="0.3">
      <c r="A51" s="5">
        <v>41820</v>
      </c>
      <c r="B51" s="1" t="s">
        <v>27</v>
      </c>
      <c r="C51" s="3"/>
      <c r="D51" s="3">
        <v>2420</v>
      </c>
    </row>
    <row r="52" spans="1:4" x14ac:dyDescent="0.3">
      <c r="A52" s="5">
        <v>41820</v>
      </c>
      <c r="B52" s="1" t="s">
        <v>28</v>
      </c>
      <c r="C52" s="3"/>
      <c r="D52" s="3">
        <v>5280</v>
      </c>
    </row>
    <row r="53" spans="1:4" x14ac:dyDescent="0.3">
      <c r="A53" s="5">
        <v>41871</v>
      </c>
      <c r="B53" s="1" t="s">
        <v>32</v>
      </c>
      <c r="C53" s="3"/>
      <c r="D53" s="3">
        <v>423.12</v>
      </c>
    </row>
    <row r="54" spans="1:4" ht="14.4" thickBot="1" x14ac:dyDescent="0.35">
      <c r="A54" s="5"/>
      <c r="C54" s="3"/>
      <c r="D54" s="12">
        <f>SUM(D47:D53)</f>
        <v>10287.86</v>
      </c>
    </row>
    <row r="55" spans="1:4" ht="14.4" x14ac:dyDescent="0.3">
      <c r="A55" s="17" t="s">
        <v>52</v>
      </c>
      <c r="C55" s="3"/>
      <c r="D55" s="3"/>
    </row>
    <row r="56" spans="1:4" x14ac:dyDescent="0.3">
      <c r="A56" s="5">
        <v>41666</v>
      </c>
      <c r="B56" s="1" t="s">
        <v>11</v>
      </c>
      <c r="C56" s="3"/>
      <c r="D56" s="3">
        <v>40</v>
      </c>
    </row>
    <row r="57" spans="1:4" x14ac:dyDescent="0.3">
      <c r="A57" s="5">
        <v>41666</v>
      </c>
      <c r="B57" s="1" t="s">
        <v>14</v>
      </c>
      <c r="C57" s="3"/>
      <c r="D57" s="3">
        <v>7000</v>
      </c>
    </row>
    <row r="58" spans="1:4" x14ac:dyDescent="0.3">
      <c r="A58" s="5">
        <v>41669</v>
      </c>
      <c r="B58" s="1" t="s">
        <v>59</v>
      </c>
      <c r="C58" s="3"/>
      <c r="D58" s="3">
        <v>1243</v>
      </c>
    </row>
    <row r="59" spans="1:4" x14ac:dyDescent="0.3">
      <c r="A59" s="5">
        <v>41990</v>
      </c>
      <c r="B59" s="1" t="s">
        <v>34</v>
      </c>
      <c r="C59" s="3"/>
      <c r="D59" s="3">
        <v>800</v>
      </c>
    </row>
    <row r="60" spans="1:4" x14ac:dyDescent="0.3">
      <c r="A60" s="5">
        <v>41669</v>
      </c>
      <c r="B60" s="1" t="s">
        <v>15</v>
      </c>
      <c r="C60" s="3"/>
      <c r="D60" s="3">
        <v>600</v>
      </c>
    </row>
    <row r="61" spans="1:4" x14ac:dyDescent="0.3">
      <c r="A61" s="5">
        <v>41871</v>
      </c>
      <c r="B61" s="1" t="s">
        <v>30</v>
      </c>
      <c r="C61" s="3"/>
      <c r="D61" s="3">
        <v>300</v>
      </c>
    </row>
    <row r="62" spans="1:4" x14ac:dyDescent="0.3">
      <c r="A62" s="5">
        <v>41990</v>
      </c>
      <c r="B62" s="1" t="s">
        <v>33</v>
      </c>
      <c r="C62" s="3"/>
      <c r="D62" s="3">
        <v>10</v>
      </c>
    </row>
    <row r="63" spans="1:4" ht="14.4" thickBot="1" x14ac:dyDescent="0.35">
      <c r="A63" s="5"/>
      <c r="C63" s="3"/>
      <c r="D63" s="12">
        <f>SUM(D56:D62)</f>
        <v>9993</v>
      </c>
    </row>
    <row r="64" spans="1:4" ht="14.4" x14ac:dyDescent="0.3">
      <c r="A64" s="10" t="s">
        <v>49</v>
      </c>
    </row>
    <row r="65" spans="1:4" x14ac:dyDescent="0.3">
      <c r="A65" s="5">
        <v>41652</v>
      </c>
      <c r="B65" s="1" t="s">
        <v>5</v>
      </c>
      <c r="C65" s="3"/>
      <c r="D65" s="3">
        <v>112</v>
      </c>
    </row>
    <row r="66" spans="1:4" x14ac:dyDescent="0.3">
      <c r="A66" s="5">
        <v>41652</v>
      </c>
      <c r="B66" s="1" t="s">
        <v>10</v>
      </c>
      <c r="C66" s="3"/>
      <c r="D66" s="3">
        <v>1132.47</v>
      </c>
    </row>
    <row r="67" spans="1:4" x14ac:dyDescent="0.3">
      <c r="A67" s="5">
        <v>41652</v>
      </c>
      <c r="B67" s="1" t="s">
        <v>9</v>
      </c>
      <c r="C67" s="3"/>
      <c r="D67" s="3">
        <v>9330</v>
      </c>
    </row>
    <row r="68" spans="1:4" x14ac:dyDescent="0.3">
      <c r="A68" s="5">
        <v>41653</v>
      </c>
      <c r="B68" s="1" t="s">
        <v>7</v>
      </c>
      <c r="C68" s="3"/>
      <c r="D68" s="3">
        <v>700</v>
      </c>
    </row>
    <row r="69" spans="1:4" x14ac:dyDescent="0.3">
      <c r="A69" s="5">
        <v>41654</v>
      </c>
      <c r="B69" s="1" t="s">
        <v>8</v>
      </c>
      <c r="C69" s="3"/>
      <c r="D69" s="3">
        <v>2884</v>
      </c>
    </row>
    <row r="70" spans="1:4" x14ac:dyDescent="0.3">
      <c r="A70" s="5">
        <v>41659</v>
      </c>
      <c r="B70" s="1" t="s">
        <v>41</v>
      </c>
      <c r="C70" s="3"/>
      <c r="D70" s="3">
        <v>10252</v>
      </c>
    </row>
    <row r="71" spans="1:4" x14ac:dyDescent="0.3">
      <c r="A71" s="5">
        <v>41652</v>
      </c>
      <c r="B71" s="1" t="s">
        <v>26</v>
      </c>
      <c r="C71" s="3">
        <v>5280</v>
      </c>
      <c r="D71" s="3"/>
    </row>
    <row r="72" spans="1:4" x14ac:dyDescent="0.3">
      <c r="A72" s="5">
        <v>41674</v>
      </c>
      <c r="B72" s="1" t="s">
        <v>16</v>
      </c>
      <c r="C72" s="3">
        <v>1988</v>
      </c>
      <c r="D72" s="3"/>
    </row>
    <row r="73" spans="1:4" x14ac:dyDescent="0.3">
      <c r="C73" s="6">
        <f>SUM(C71:C72)</f>
        <v>7268</v>
      </c>
      <c r="D73" s="6">
        <f>SUM(D65:D72)</f>
        <v>24410.47</v>
      </c>
    </row>
    <row r="74" spans="1:4" ht="15" thickBot="1" x14ac:dyDescent="0.35">
      <c r="A74" s="10" t="s">
        <v>58</v>
      </c>
      <c r="D74" s="11">
        <f>D73-C73</f>
        <v>17142.47</v>
      </c>
    </row>
    <row r="76" spans="1:4" s="13" customFormat="1" ht="14.4" thickBot="1" x14ac:dyDescent="0.35">
      <c r="A76" s="8" t="s">
        <v>53</v>
      </c>
      <c r="D76" s="16">
        <f>D74+D63+D54+D45</f>
        <v>38093.33</v>
      </c>
    </row>
    <row r="77" spans="1:4" ht="14.4" thickTop="1" x14ac:dyDescent="0.3"/>
    <row r="78" spans="1:4" ht="14.4" thickBot="1" x14ac:dyDescent="0.35">
      <c r="A78" s="22" t="s">
        <v>56</v>
      </c>
      <c r="B78" s="24"/>
      <c r="C78" s="24"/>
      <c r="D78" s="24"/>
    </row>
    <row r="79" spans="1:4" s="13" customFormat="1" ht="14.4" thickBot="1" x14ac:dyDescent="0.35">
      <c r="A79" s="8"/>
      <c r="B79" s="4" t="s">
        <v>54</v>
      </c>
      <c r="D79" s="18">
        <f>C4+C38-D76</f>
        <v>47428.939999999988</v>
      </c>
    </row>
    <row r="81" spans="1:4" x14ac:dyDescent="0.3">
      <c r="A81" s="26" t="s">
        <v>61</v>
      </c>
      <c r="B81" s="20"/>
      <c r="C81" s="20"/>
      <c r="D81" s="20"/>
    </row>
    <row r="82" spans="1:4" x14ac:dyDescent="0.3">
      <c r="A82" s="5"/>
      <c r="B82" s="1" t="s">
        <v>60</v>
      </c>
      <c r="C82" s="3"/>
      <c r="D82" s="3">
        <v>4974</v>
      </c>
    </row>
  </sheetData>
  <sortState ref="A41:I57">
    <sortCondition ref="B41:B57"/>
  </sortState>
  <phoneticPr fontId="2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IE Statement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</dc:creator>
  <cp:lastModifiedBy>ay</cp:lastModifiedBy>
  <cp:lastPrinted>2015-01-13T15:15:36Z</cp:lastPrinted>
  <dcterms:created xsi:type="dcterms:W3CDTF">2014-12-18T12:44:25Z</dcterms:created>
  <dcterms:modified xsi:type="dcterms:W3CDTF">2015-01-13T15:17:25Z</dcterms:modified>
</cp:coreProperties>
</file>